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_FilterDatabase" localSheetId="0" hidden="1">доходы!$A$6:$D$20</definedName>
    <definedName name="_xlnm.Print_Titles" localSheetId="0">доходы!$4:$6</definedName>
    <definedName name="_xlnm.Print_Area" localSheetId="0">доходы!$A$1:$H$27</definedName>
  </definedNames>
  <calcPr calcId="145621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G27" i="1"/>
  <c r="G26" i="1"/>
  <c r="G25" i="1"/>
  <c r="G24" i="1"/>
  <c r="G23" i="1"/>
  <c r="G22" i="1"/>
  <c r="H19" i="1"/>
  <c r="H18" i="1"/>
  <c r="H17" i="1"/>
  <c r="H16" i="1"/>
  <c r="H15" i="1"/>
  <c r="H14" i="1"/>
  <c r="H13" i="1"/>
  <c r="H12" i="1"/>
  <c r="H11" i="1"/>
  <c r="H10" i="1"/>
  <c r="E9" i="1"/>
  <c r="G19" i="1"/>
  <c r="G18" i="1"/>
  <c r="G17" i="1"/>
  <c r="G16" i="1"/>
  <c r="G15" i="1"/>
  <c r="G14" i="1"/>
  <c r="G13" i="1"/>
  <c r="G12" i="1"/>
  <c r="G11" i="1"/>
  <c r="G10" i="1"/>
  <c r="E21" i="1"/>
  <c r="E20" i="1" s="1"/>
  <c r="E8" i="1"/>
  <c r="E7" i="1" l="1"/>
  <c r="F15" i="1" s="1"/>
  <c r="F22" i="1" l="1"/>
  <c r="F26" i="1"/>
  <c r="F13" i="1"/>
  <c r="F25" i="1"/>
  <c r="F27" i="1"/>
  <c r="F24" i="1"/>
  <c r="F16" i="1"/>
  <c r="F18" i="1"/>
  <c r="F17" i="1"/>
  <c r="F19" i="1"/>
  <c r="F14" i="1"/>
  <c r="F23" i="1"/>
  <c r="F12" i="1"/>
  <c r="F11" i="1"/>
  <c r="F10" i="1"/>
  <c r="G21" i="1"/>
  <c r="G9" i="1"/>
  <c r="G8" i="1" s="1"/>
  <c r="F21" i="1" l="1"/>
  <c r="F20" i="1" s="1"/>
  <c r="F9" i="1"/>
  <c r="F8" i="1" s="1"/>
  <c r="G20" i="1"/>
  <c r="F7" i="1" l="1"/>
  <c r="G7" i="1"/>
  <c r="C21" i="1"/>
  <c r="H21" i="1" s="1"/>
  <c r="C9" i="1"/>
  <c r="H9" i="1" s="1"/>
  <c r="C8" i="1"/>
  <c r="H8" i="1" s="1"/>
  <c r="C20" i="1" l="1"/>
  <c r="H20" i="1" s="1"/>
  <c r="C7" i="1" l="1"/>
  <c r="H7" i="1" s="1"/>
  <c r="D10" i="1" l="1"/>
  <c r="D12" i="1"/>
  <c r="D11" i="1"/>
  <c r="D13" i="1"/>
  <c r="D14" i="1"/>
  <c r="D15" i="1"/>
  <c r="D16" i="1"/>
  <c r="D17" i="1"/>
  <c r="D18" i="1"/>
  <c r="D19" i="1"/>
  <c r="D22" i="1"/>
  <c r="D23" i="1"/>
  <c r="D24" i="1"/>
  <c r="D25" i="1"/>
  <c r="D26" i="1"/>
  <c r="D27" i="1"/>
  <c r="D21" i="1" l="1"/>
  <c r="D20" i="1" s="1"/>
  <c r="D9" i="1"/>
  <c r="D8" i="1"/>
  <c r="D7" i="1" l="1"/>
</calcChain>
</file>

<file path=xl/sharedStrings.xml><?xml version="1.0" encoding="utf-8"?>
<sst xmlns="http://schemas.openxmlformats.org/spreadsheetml/2006/main" count="54" uniqueCount="51">
  <si>
    <t/>
  </si>
  <si>
    <t>тыс. рублей</t>
  </si>
  <si>
    <t>Наименование</t>
  </si>
  <si>
    <t>группа, подгруппа, статья доходов</t>
  </si>
  <si>
    <t>1</t>
  </si>
  <si>
    <t>2</t>
  </si>
  <si>
    <t>3</t>
  </si>
  <si>
    <t>Доходы - всего</t>
  </si>
  <si>
    <t>НАЛОГОВЫЕ И НЕНАЛОГОВЫЕ ДОХОДЫ</t>
  </si>
  <si>
    <t>1 00 00</t>
  </si>
  <si>
    <t>НАЛОГОВЫЕ  ДОХОДЫ</t>
  </si>
  <si>
    <t>Налог на прибыль организаций</t>
  </si>
  <si>
    <t>1 01 01</t>
  </si>
  <si>
    <t>Налог на доходы физических лиц</t>
  </si>
  <si>
    <t>1 01 02</t>
  </si>
  <si>
    <t>Акцизы</t>
  </si>
  <si>
    <t>1 03 02</t>
  </si>
  <si>
    <t>Налог на имущество организаций</t>
  </si>
  <si>
    <t>1 06 02</t>
  </si>
  <si>
    <t>Транспортный налог</t>
  </si>
  <si>
    <t>1 06 04</t>
  </si>
  <si>
    <t xml:space="preserve"> Налог на игорный бизнес</t>
  </si>
  <si>
    <t>1 06 05</t>
  </si>
  <si>
    <t xml:space="preserve"> Налог на добычу полезных ископаемых</t>
  </si>
  <si>
    <t>1 07 01</t>
  </si>
  <si>
    <t xml:space="preserve"> Сбор за  пользование объектами животного мира   </t>
  </si>
  <si>
    <t>1 07 04</t>
  </si>
  <si>
    <t>Остальные налоговые доходы</t>
  </si>
  <si>
    <t>НЕНАЛОГОВЫЕ ДОХОДЫ</t>
  </si>
  <si>
    <t>БЕЗВОЗМЕЗДНЫЕ ПОСТУПЛЕНИЯ</t>
  </si>
  <si>
    <t>2 00 00</t>
  </si>
  <si>
    <t>БЕЗВОЗМЕЗДНЫЕ ПОСТУПЛЕНИЯ ОТ ДРУГИХ БЮДЖЕТОВ БЮДЖЕТНОЙ СИСТЕМЫ РОССИЙСКОЙ ФЕДЕРАЦИИ</t>
  </si>
  <si>
    <t>2 02 00</t>
  </si>
  <si>
    <t>Дотации бюджетам субъектов Российской Федерации и муниципальных образований</t>
  </si>
  <si>
    <t>2 02 01</t>
  </si>
  <si>
    <t>Субсидии бюджетам бюджетной системы Российской Федерации (межбюджетные субсидии)</t>
  </si>
  <si>
    <t>2 02 02</t>
  </si>
  <si>
    <t>Субвенции бюджетам субъектов Российской Федерации и муниципальных образований</t>
  </si>
  <si>
    <t>2 02 03</t>
  </si>
  <si>
    <t>Иные межбюджетные трансферты</t>
  </si>
  <si>
    <t>2 02 04</t>
  </si>
  <si>
    <t>БЕЗВОЗМЕЗДНЫЕ ПОСТУПЛЕНИЯ ОТ ГОСУДАРСТВЕННЫХ (МУНИЦИПАЛЬНЫХ) ОРГАНИЗАЦИЙ</t>
  </si>
  <si>
    <t>2 03 00</t>
  </si>
  <si>
    <t>ИНЫЕ БЕЗВОЗМЕЗДНЫЕ ПОСТУПЛЕНИЯ</t>
  </si>
  <si>
    <t>Сумма</t>
  </si>
  <si>
    <t>Удельный вес, %</t>
  </si>
  <si>
    <t>Отклонение 2016 года от 2015 года</t>
  </si>
  <si>
    <t>Темп роста, %</t>
  </si>
  <si>
    <t>Сведения о фактических поступлениях доходов в областной бюджет по видам доходов за I полугодие 2016 года в сравнении с соответствующим периодом 2015 года</t>
  </si>
  <si>
    <t>Исполнено за I полугодие 2015 года</t>
  </si>
  <si>
    <t>Исполнено за I полугодие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</si>
</sst>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20">
      <alignment wrapText="1"/>
    </xf>
    <xf numFmtId="165" fontId="8" fillId="0" borderId="21" applyBorder="0">
      <alignment wrapText="1"/>
    </xf>
    <xf numFmtId="165" fontId="9" fillId="0" borderId="21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55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right" wrapText="1"/>
    </xf>
    <xf numFmtId="164" fontId="4" fillId="3" borderId="9" xfId="0" applyNumberFormat="1" applyFont="1" applyFill="1" applyBorder="1" applyAlignment="1">
      <alignment horizontal="right" wrapText="1"/>
    </xf>
    <xf numFmtId="0" fontId="5" fillId="3" borderId="12" xfId="0" applyFont="1" applyFill="1" applyBorder="1" applyAlignment="1">
      <alignment wrapText="1"/>
    </xf>
    <xf numFmtId="49" fontId="5" fillId="3" borderId="13" xfId="0" applyNumberFormat="1" applyFont="1" applyFill="1" applyBorder="1" applyAlignment="1">
      <alignment horizontal="center" wrapText="1"/>
    </xf>
    <xf numFmtId="164" fontId="5" fillId="3" borderId="14" xfId="0" applyNumberFormat="1" applyFont="1" applyFill="1" applyBorder="1" applyAlignment="1">
      <alignment horizontal="right" wrapText="1"/>
    </xf>
    <xf numFmtId="164" fontId="5" fillId="3" borderId="12" xfId="0" applyNumberFormat="1" applyFont="1" applyFill="1" applyBorder="1" applyAlignment="1">
      <alignment horizontal="right" wrapText="1"/>
    </xf>
    <xf numFmtId="0" fontId="6" fillId="3" borderId="0" xfId="0" applyFont="1" applyFill="1" applyAlignment="1">
      <alignment vertical="top" wrapText="1"/>
    </xf>
    <xf numFmtId="0" fontId="5" fillId="3" borderId="13" xfId="0" applyFont="1" applyFill="1" applyBorder="1" applyAlignment="1">
      <alignment horizontal="center" wrapText="1"/>
    </xf>
    <xf numFmtId="164" fontId="5" fillId="3" borderId="16" xfId="0" applyNumberFormat="1" applyFont="1" applyFill="1" applyBorder="1" applyAlignment="1">
      <alignment horizontal="right" wrapText="1"/>
    </xf>
    <xf numFmtId="164" fontId="5" fillId="3" borderId="15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wrapText="1"/>
    </xf>
    <xf numFmtId="164" fontId="4" fillId="3" borderId="17" xfId="0" applyNumberFormat="1" applyFont="1" applyFill="1" applyBorder="1" applyAlignment="1">
      <alignment horizontal="right" wrapText="1"/>
    </xf>
    <xf numFmtId="0" fontId="1" fillId="3" borderId="28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28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0" fontId="5" fillId="3" borderId="29" xfId="0" applyFont="1" applyFill="1" applyBorder="1" applyAlignment="1">
      <alignment wrapText="1"/>
    </xf>
    <xf numFmtId="49" fontId="5" fillId="3" borderId="30" xfId="0" applyNumberFormat="1" applyFont="1" applyFill="1" applyBorder="1" applyAlignment="1">
      <alignment horizontal="center" wrapText="1"/>
    </xf>
    <xf numFmtId="164" fontId="5" fillId="3" borderId="8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 wrapText="1"/>
    </xf>
    <xf numFmtId="164" fontId="5" fillId="3" borderId="24" xfId="0" applyNumberFormat="1" applyFont="1" applyFill="1" applyBorder="1" applyAlignment="1">
      <alignment horizontal="right" wrapText="1"/>
    </xf>
    <xf numFmtId="164" fontId="5" fillId="3" borderId="31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4" fontId="4" fillId="3" borderId="28" xfId="0" applyNumberFormat="1" applyFont="1" applyFill="1" applyBorder="1" applyAlignment="1">
      <alignment horizontal="right" wrapText="1"/>
    </xf>
    <xf numFmtId="4" fontId="4" fillId="3" borderId="17" xfId="0" applyNumberFormat="1" applyFont="1" applyFill="1" applyBorder="1" applyAlignment="1">
      <alignment horizontal="right" wrapText="1"/>
    </xf>
    <xf numFmtId="4" fontId="5" fillId="3" borderId="12" xfId="0" applyNumberFormat="1" applyFont="1" applyFill="1" applyBorder="1" applyAlignment="1">
      <alignment horizontal="right" wrapText="1"/>
    </xf>
    <xf numFmtId="4" fontId="4" fillId="3" borderId="11" xfId="0" applyNumberFormat="1" applyFont="1" applyFill="1" applyBorder="1" applyAlignment="1">
      <alignment horizontal="right" wrapText="1"/>
    </xf>
    <xf numFmtId="4" fontId="5" fillId="3" borderId="14" xfId="0" applyNumberFormat="1" applyFont="1" applyFill="1" applyBorder="1" applyAlignment="1">
      <alignment horizontal="right" wrapText="1"/>
    </xf>
    <xf numFmtId="4" fontId="5" fillId="3" borderId="15" xfId="0" applyNumberFormat="1" applyFont="1" applyFill="1" applyBorder="1" applyAlignment="1">
      <alignment horizontal="right" wrapText="1"/>
    </xf>
    <xf numFmtId="164" fontId="5" fillId="3" borderId="34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view="pageBreakPreview" zoomScaleNormal="115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7" sqref="E17"/>
    </sheetView>
  </sheetViews>
  <sheetFormatPr defaultColWidth="8.83203125" defaultRowHeight="12.75" x14ac:dyDescent="0.2"/>
  <cols>
    <col min="1" max="1" width="60.83203125" style="1" customWidth="1"/>
    <col min="2" max="2" width="18.1640625" style="1" customWidth="1"/>
    <col min="3" max="3" width="17.5" style="1" customWidth="1"/>
    <col min="4" max="4" width="12.83203125" style="1" customWidth="1"/>
    <col min="5" max="5" width="17" style="1" customWidth="1"/>
    <col min="6" max="6" width="12.33203125" style="1" customWidth="1"/>
    <col min="7" max="7" width="19" style="1" customWidth="1"/>
    <col min="8" max="8" width="14.1640625" style="1" customWidth="1"/>
    <col min="9" max="9" width="8.83203125" style="1"/>
    <col min="10" max="11" width="11.6640625" style="1" bestFit="1" customWidth="1"/>
    <col min="12" max="16384" width="8.83203125" style="1"/>
  </cols>
  <sheetData>
    <row r="1" spans="1:8" ht="2.25" customHeight="1" x14ac:dyDescent="0.2"/>
    <row r="2" spans="1:8" ht="38.25" customHeight="1" x14ac:dyDescent="0.2">
      <c r="A2" s="49" t="s">
        <v>48</v>
      </c>
      <c r="B2" s="49"/>
      <c r="C2" s="49"/>
      <c r="D2" s="49"/>
      <c r="E2" s="49"/>
      <c r="F2" s="49"/>
      <c r="G2" s="49"/>
      <c r="H2" s="49"/>
    </row>
    <row r="3" spans="1:8" ht="13.5" customHeight="1" thickBot="1" x14ac:dyDescent="0.25">
      <c r="A3" s="1" t="s">
        <v>0</v>
      </c>
      <c r="D3" s="2"/>
      <c r="E3" s="2"/>
      <c r="F3" s="2"/>
      <c r="G3" s="2"/>
      <c r="H3" s="2" t="s">
        <v>1</v>
      </c>
    </row>
    <row r="4" spans="1:8" ht="33" customHeight="1" thickBot="1" x14ac:dyDescent="0.25">
      <c r="A4" s="47" t="s">
        <v>2</v>
      </c>
      <c r="B4" s="51" t="s">
        <v>3</v>
      </c>
      <c r="C4" s="53" t="s">
        <v>49</v>
      </c>
      <c r="D4" s="54"/>
      <c r="E4" s="53" t="s">
        <v>50</v>
      </c>
      <c r="F4" s="54"/>
      <c r="G4" s="47" t="s">
        <v>46</v>
      </c>
      <c r="H4" s="47" t="s">
        <v>47</v>
      </c>
    </row>
    <row r="5" spans="1:8" ht="41.25" customHeight="1" thickBot="1" x14ac:dyDescent="0.25">
      <c r="A5" s="50"/>
      <c r="B5" s="52"/>
      <c r="C5" s="3" t="s">
        <v>44</v>
      </c>
      <c r="D5" s="20" t="s">
        <v>45</v>
      </c>
      <c r="E5" s="3" t="s">
        <v>44</v>
      </c>
      <c r="F5" s="20" t="s">
        <v>45</v>
      </c>
      <c r="G5" s="48"/>
      <c r="H5" s="48"/>
    </row>
    <row r="6" spans="1:8" ht="15" customHeight="1" thickBot="1" x14ac:dyDescent="0.25">
      <c r="A6" s="21" t="s">
        <v>4</v>
      </c>
      <c r="B6" s="4" t="s">
        <v>5</v>
      </c>
      <c r="C6" s="21" t="s">
        <v>6</v>
      </c>
      <c r="D6" s="22">
        <v>4</v>
      </c>
      <c r="E6" s="21" t="s">
        <v>6</v>
      </c>
      <c r="F6" s="22">
        <v>4</v>
      </c>
      <c r="G6" s="22">
        <v>5</v>
      </c>
      <c r="H6" s="22">
        <v>6</v>
      </c>
    </row>
    <row r="7" spans="1:8" ht="18.75" customHeight="1" thickBot="1" x14ac:dyDescent="0.35">
      <c r="A7" s="26" t="s">
        <v>7</v>
      </c>
      <c r="B7" s="27"/>
      <c r="C7" s="28">
        <f>C8+C20</f>
        <v>20664750.800000001</v>
      </c>
      <c r="D7" s="40">
        <f t="shared" ref="D7:G7" si="0">D8+D20</f>
        <v>100</v>
      </c>
      <c r="E7" s="28">
        <f>E8+E20</f>
        <v>20187683</v>
      </c>
      <c r="F7" s="40">
        <f t="shared" ref="F7" si="1">F8+F20</f>
        <v>99.999999999999972</v>
      </c>
      <c r="G7" s="28">
        <f t="shared" si="0"/>
        <v>-477067.79999999958</v>
      </c>
      <c r="H7" s="29">
        <f>E7/C7*100</f>
        <v>97.69139340407628</v>
      </c>
    </row>
    <row r="8" spans="1:8" ht="20.45" customHeight="1" x14ac:dyDescent="0.25">
      <c r="A8" s="23" t="s">
        <v>8</v>
      </c>
      <c r="B8" s="24" t="s">
        <v>9</v>
      </c>
      <c r="C8" s="15">
        <f>SUM(C10:C19)</f>
        <v>16505771.300000001</v>
      </c>
      <c r="D8" s="41">
        <f>D9+D19</f>
        <v>79.874039903737923</v>
      </c>
      <c r="E8" s="15">
        <f>SUM(E10:E19)</f>
        <v>16040740.1</v>
      </c>
      <c r="F8" s="41">
        <f>F9+F19</f>
        <v>79.458054200672734</v>
      </c>
      <c r="G8" s="25">
        <f t="shared" ref="G8" si="2">G9+G19</f>
        <v>-465031.19999999972</v>
      </c>
      <c r="H8" s="37">
        <f t="shared" ref="H8:H27" si="3">E8/C8*100</f>
        <v>97.182614544041328</v>
      </c>
    </row>
    <row r="9" spans="1:8" s="11" customFormat="1" ht="15.75" x14ac:dyDescent="0.25">
      <c r="A9" s="7" t="s">
        <v>10</v>
      </c>
      <c r="B9" s="8"/>
      <c r="C9" s="9">
        <f>C10+C11+C12+C13+C14+C18</f>
        <v>15970630.500000002</v>
      </c>
      <c r="D9" s="42">
        <f>SUM(D10:D18)</f>
        <v>77.509090504009379</v>
      </c>
      <c r="E9" s="9">
        <f>E10+E11+E12+E13+E14+E18</f>
        <v>15696671.199999999</v>
      </c>
      <c r="F9" s="42">
        <f>SUM(F10:F18)</f>
        <v>78.018228738780948</v>
      </c>
      <c r="G9" s="10">
        <f t="shared" ref="G9" si="4">SUM(G10:G18)</f>
        <v>-266987.69999999972</v>
      </c>
      <c r="H9" s="37">
        <f t="shared" si="3"/>
        <v>98.284605607774836</v>
      </c>
    </row>
    <row r="10" spans="1:8" ht="15.75" x14ac:dyDescent="0.25">
      <c r="A10" s="7" t="s">
        <v>11</v>
      </c>
      <c r="B10" s="8" t="s">
        <v>12</v>
      </c>
      <c r="C10" s="9">
        <v>3921952.5</v>
      </c>
      <c r="D10" s="42">
        <f>C10/C7*100</f>
        <v>18.978948925916882</v>
      </c>
      <c r="E10" s="9">
        <v>3629291.3</v>
      </c>
      <c r="F10" s="42">
        <f>E10/E7*100</f>
        <v>17.977750591784108</v>
      </c>
      <c r="G10" s="39">
        <f>E10-C10</f>
        <v>-292661.20000000019</v>
      </c>
      <c r="H10" s="37">
        <f t="shared" si="3"/>
        <v>92.537869849265135</v>
      </c>
    </row>
    <row r="11" spans="1:8" ht="15.75" x14ac:dyDescent="0.25">
      <c r="A11" s="7" t="s">
        <v>13</v>
      </c>
      <c r="B11" s="8" t="s">
        <v>14</v>
      </c>
      <c r="C11" s="9">
        <v>5526684</v>
      </c>
      <c r="D11" s="42">
        <f>C11/C7*100</f>
        <v>26.744498656136713</v>
      </c>
      <c r="E11" s="9">
        <v>5792717.4000000004</v>
      </c>
      <c r="F11" s="42">
        <f>E11/E7*100</f>
        <v>28.694315241625301</v>
      </c>
      <c r="G11" s="39">
        <f t="shared" ref="G11:G19" si="5">E11-C11</f>
        <v>266033.40000000037</v>
      </c>
      <c r="H11" s="37">
        <f t="shared" si="3"/>
        <v>104.8136169898623</v>
      </c>
    </row>
    <row r="12" spans="1:8" ht="15.75" x14ac:dyDescent="0.25">
      <c r="A12" s="7" t="s">
        <v>15</v>
      </c>
      <c r="B12" s="12" t="s">
        <v>16</v>
      </c>
      <c r="C12" s="9">
        <v>4085457</v>
      </c>
      <c r="D12" s="42">
        <f>C12/C7*100</f>
        <v>19.770173081400042</v>
      </c>
      <c r="E12" s="9">
        <v>4084572.6</v>
      </c>
      <c r="F12" s="42">
        <f>E12/E7*100</f>
        <v>20.232993553544507</v>
      </c>
      <c r="G12" s="39">
        <f t="shared" si="5"/>
        <v>-884.39999999990687</v>
      </c>
      <c r="H12" s="37">
        <f t="shared" si="3"/>
        <v>99.978352482965803</v>
      </c>
    </row>
    <row r="13" spans="1:8" ht="15.75" x14ac:dyDescent="0.25">
      <c r="A13" s="7" t="s">
        <v>17</v>
      </c>
      <c r="B13" s="12" t="s">
        <v>18</v>
      </c>
      <c r="C13" s="9">
        <v>2196902.4</v>
      </c>
      <c r="D13" s="42">
        <f>C13/C7*100</f>
        <v>10.631158445907801</v>
      </c>
      <c r="E13" s="9">
        <v>1961184.9</v>
      </c>
      <c r="F13" s="42">
        <f>E13/E7*100</f>
        <v>9.7147597374101817</v>
      </c>
      <c r="G13" s="39">
        <f t="shared" si="5"/>
        <v>-235717.5</v>
      </c>
      <c r="H13" s="37">
        <f t="shared" si="3"/>
        <v>89.270460990893369</v>
      </c>
    </row>
    <row r="14" spans="1:8" ht="15.75" x14ac:dyDescent="0.25">
      <c r="A14" s="7" t="s">
        <v>19</v>
      </c>
      <c r="B14" s="12" t="s">
        <v>20</v>
      </c>
      <c r="C14" s="9">
        <v>164638.79999999999</v>
      </c>
      <c r="D14" s="42">
        <f>C14/C7*100</f>
        <v>0.79671321272357165</v>
      </c>
      <c r="E14" s="9">
        <v>130260.8</v>
      </c>
      <c r="F14" s="42">
        <f>E14/E7*100</f>
        <v>0.64524888765095034</v>
      </c>
      <c r="G14" s="39">
        <f t="shared" si="5"/>
        <v>-34377.999999999985</v>
      </c>
      <c r="H14" s="37">
        <f t="shared" si="3"/>
        <v>79.119138380503259</v>
      </c>
    </row>
    <row r="15" spans="1:8" ht="15.75" x14ac:dyDescent="0.25">
      <c r="A15" s="7" t="s">
        <v>21</v>
      </c>
      <c r="B15" s="12" t="s">
        <v>22</v>
      </c>
      <c r="C15" s="9">
        <v>988.2</v>
      </c>
      <c r="D15" s="42">
        <f>C15/C7*100</f>
        <v>4.7820562152629496E-3</v>
      </c>
      <c r="E15" s="9">
        <v>959.3</v>
      </c>
      <c r="F15" s="42">
        <f>E15/E7*100</f>
        <v>4.7519073882822515E-3</v>
      </c>
      <c r="G15" s="39">
        <f t="shared" si="5"/>
        <v>-28.900000000000091</v>
      </c>
      <c r="H15" s="37">
        <f t="shared" si="3"/>
        <v>97.075490791337785</v>
      </c>
    </row>
    <row r="16" spans="1:8" ht="15.75" x14ac:dyDescent="0.25">
      <c r="A16" s="7" t="s">
        <v>23</v>
      </c>
      <c r="B16" s="12" t="s">
        <v>24</v>
      </c>
      <c r="C16" s="9">
        <v>45115.7</v>
      </c>
      <c r="D16" s="42">
        <f>C16/C7*100</f>
        <v>0.21832201334845033</v>
      </c>
      <c r="E16" s="9">
        <v>52205.5</v>
      </c>
      <c r="F16" s="42">
        <f>E16/E7*100</f>
        <v>0.25860075175541447</v>
      </c>
      <c r="G16" s="39">
        <f t="shared" si="5"/>
        <v>7089.8000000000029</v>
      </c>
      <c r="H16" s="37">
        <f t="shared" si="3"/>
        <v>115.71470685371168</v>
      </c>
    </row>
    <row r="17" spans="1:8" ht="15.75" x14ac:dyDescent="0.25">
      <c r="A17" s="7" t="s">
        <v>25</v>
      </c>
      <c r="B17" s="12" t="s">
        <v>26</v>
      </c>
      <c r="C17" s="9">
        <v>326</v>
      </c>
      <c r="D17" s="42">
        <f>C17/C7*100</f>
        <v>1.5775656002587749E-3</v>
      </c>
      <c r="E17" s="9">
        <v>236.7</v>
      </c>
      <c r="F17" s="42">
        <f>E17/E7*100</f>
        <v>1.1724971112336169E-3</v>
      </c>
      <c r="G17" s="39">
        <f t="shared" si="5"/>
        <v>-89.300000000000011</v>
      </c>
      <c r="H17" s="37">
        <f t="shared" si="3"/>
        <v>72.607361963190172</v>
      </c>
    </row>
    <row r="18" spans="1:8" ht="15.75" x14ac:dyDescent="0.25">
      <c r="A18" s="7" t="s">
        <v>27</v>
      </c>
      <c r="B18" s="12"/>
      <c r="C18" s="9">
        <v>74995.8</v>
      </c>
      <c r="D18" s="42">
        <f>C18/C7*100</f>
        <v>0.36291654676038965</v>
      </c>
      <c r="E18" s="9">
        <v>98644.2</v>
      </c>
      <c r="F18" s="42">
        <f>E18/E7*100</f>
        <v>0.48863557051098927</v>
      </c>
      <c r="G18" s="39">
        <f t="shared" si="5"/>
        <v>23648.399999999994</v>
      </c>
      <c r="H18" s="37">
        <f t="shared" si="3"/>
        <v>131.53296584608739</v>
      </c>
    </row>
    <row r="19" spans="1:8" s="11" customFormat="1" ht="16.5" thickBot="1" x14ac:dyDescent="0.3">
      <c r="A19" s="30" t="s">
        <v>28</v>
      </c>
      <c r="B19" s="31"/>
      <c r="C19" s="32">
        <v>488710.9</v>
      </c>
      <c r="D19" s="42">
        <f>C19/C7*100</f>
        <v>2.3649493997285465</v>
      </c>
      <c r="E19" s="32">
        <v>290667.40000000002</v>
      </c>
      <c r="F19" s="42">
        <f>E19/E7*100</f>
        <v>1.4398254618917883</v>
      </c>
      <c r="G19" s="39">
        <f t="shared" si="5"/>
        <v>-198043.5</v>
      </c>
      <c r="H19" s="38">
        <f t="shared" si="3"/>
        <v>59.476348900750942</v>
      </c>
    </row>
    <row r="20" spans="1:8" ht="20.45" customHeight="1" x14ac:dyDescent="0.25">
      <c r="A20" s="33" t="s">
        <v>29</v>
      </c>
      <c r="B20" s="34" t="s">
        <v>30</v>
      </c>
      <c r="C20" s="5">
        <f>C21+C26+C27</f>
        <v>4158979.5</v>
      </c>
      <c r="D20" s="43">
        <f t="shared" ref="D20:G20" si="6">D21+D26+D27</f>
        <v>20.125960096262084</v>
      </c>
      <c r="E20" s="5">
        <f>E21+E26+E27</f>
        <v>4146942.9000000004</v>
      </c>
      <c r="F20" s="43">
        <f t="shared" ref="F20" si="7">F21+F26+F27</f>
        <v>20.541945799327245</v>
      </c>
      <c r="G20" s="5">
        <f t="shared" si="6"/>
        <v>-12036.599999999846</v>
      </c>
      <c r="H20" s="6">
        <f t="shared" si="3"/>
        <v>99.71058765738087</v>
      </c>
    </row>
    <row r="21" spans="1:8" s="11" customFormat="1" ht="47.25" x14ac:dyDescent="0.25">
      <c r="A21" s="16" t="s">
        <v>31</v>
      </c>
      <c r="B21" s="17" t="s">
        <v>32</v>
      </c>
      <c r="C21" s="9">
        <f>SUM(C22:C25)</f>
        <v>3751175.3</v>
      </c>
      <c r="D21" s="44">
        <f t="shared" ref="D21:G21" si="8">SUM(D22:D25)</f>
        <v>18.152531023988928</v>
      </c>
      <c r="E21" s="9">
        <f>SUM(E22:E25)</f>
        <v>3992076.7</v>
      </c>
      <c r="F21" s="44">
        <f t="shared" ref="F21" si="9">SUM(F22:F25)</f>
        <v>19.77481368218433</v>
      </c>
      <c r="G21" s="9">
        <f t="shared" si="8"/>
        <v>240901.40000000014</v>
      </c>
      <c r="H21" s="10">
        <f t="shared" si="3"/>
        <v>106.42202458520136</v>
      </c>
    </row>
    <row r="22" spans="1:8" ht="31.5" x14ac:dyDescent="0.25">
      <c r="A22" s="16" t="s">
        <v>33</v>
      </c>
      <c r="B22" s="18" t="s">
        <v>34</v>
      </c>
      <c r="C22" s="9">
        <v>175370</v>
      </c>
      <c r="D22" s="42">
        <f>C22/C7*100</f>
        <v>0.84864318809012673</v>
      </c>
      <c r="E22" s="9">
        <v>102682</v>
      </c>
      <c r="F22" s="42">
        <f>E22/E7*100</f>
        <v>0.50863687526696344</v>
      </c>
      <c r="G22" s="39">
        <f t="shared" ref="G22:G27" si="10">E22-C22</f>
        <v>-72688</v>
      </c>
      <c r="H22" s="10">
        <f t="shared" si="3"/>
        <v>58.551633688772306</v>
      </c>
    </row>
    <row r="23" spans="1:8" ht="30" customHeight="1" x14ac:dyDescent="0.25">
      <c r="A23" s="16" t="s">
        <v>35</v>
      </c>
      <c r="B23" s="18" t="s">
        <v>36</v>
      </c>
      <c r="C23" s="9">
        <v>427381.4</v>
      </c>
      <c r="D23" s="42">
        <f>C23/C7*100</f>
        <v>2.0681662418111522</v>
      </c>
      <c r="E23" s="9">
        <v>2035028.5</v>
      </c>
      <c r="F23" s="42">
        <f>E23/E7*100</f>
        <v>10.08054515220989</v>
      </c>
      <c r="G23" s="39">
        <f t="shared" si="10"/>
        <v>1607647.1</v>
      </c>
      <c r="H23" s="10">
        <f t="shared" si="3"/>
        <v>476.16215867138811</v>
      </c>
    </row>
    <row r="24" spans="1:8" ht="31.5" x14ac:dyDescent="0.25">
      <c r="A24" s="16" t="s">
        <v>37</v>
      </c>
      <c r="B24" s="18" t="s">
        <v>38</v>
      </c>
      <c r="C24" s="9">
        <v>1831022.2</v>
      </c>
      <c r="D24" s="42">
        <f>C24/C7*100</f>
        <v>8.8606062454912351</v>
      </c>
      <c r="E24" s="9">
        <v>1464497.5</v>
      </c>
      <c r="F24" s="42">
        <f>E24/E7*100</f>
        <v>7.2544110188375752</v>
      </c>
      <c r="G24" s="39">
        <f t="shared" si="10"/>
        <v>-366524.69999999995</v>
      </c>
      <c r="H24" s="10">
        <f t="shared" si="3"/>
        <v>79.982509223536454</v>
      </c>
    </row>
    <row r="25" spans="1:8" ht="15.75" x14ac:dyDescent="0.25">
      <c r="A25" s="16" t="s">
        <v>39</v>
      </c>
      <c r="B25" s="18" t="s">
        <v>40</v>
      </c>
      <c r="C25" s="9">
        <v>1317401.7</v>
      </c>
      <c r="D25" s="42">
        <f>C25/C7*100</f>
        <v>6.3751153485964123</v>
      </c>
      <c r="E25" s="9">
        <v>389868.7</v>
      </c>
      <c r="F25" s="42">
        <f>E25/E7*100</f>
        <v>1.9312206358699018</v>
      </c>
      <c r="G25" s="39">
        <f t="shared" si="10"/>
        <v>-927533</v>
      </c>
      <c r="H25" s="10">
        <f t="shared" si="3"/>
        <v>29.593760202374114</v>
      </c>
    </row>
    <row r="26" spans="1:8" ht="47.25" x14ac:dyDescent="0.25">
      <c r="A26" s="16" t="s">
        <v>41</v>
      </c>
      <c r="B26" s="17" t="s">
        <v>42</v>
      </c>
      <c r="C26" s="9">
        <v>513087</v>
      </c>
      <c r="D26" s="42">
        <f>C26/C7*100</f>
        <v>2.4829092059508406</v>
      </c>
      <c r="E26" s="9">
        <v>378593.5</v>
      </c>
      <c r="F26" s="42">
        <f>E26/E7*100</f>
        <v>1.8753687582671077</v>
      </c>
      <c r="G26" s="39">
        <f t="shared" si="10"/>
        <v>-134493.5</v>
      </c>
      <c r="H26" s="10">
        <f t="shared" si="3"/>
        <v>73.787388883366759</v>
      </c>
    </row>
    <row r="27" spans="1:8" ht="16.5" thickBot="1" x14ac:dyDescent="0.3">
      <c r="A27" s="35" t="s">
        <v>43</v>
      </c>
      <c r="B27" s="36"/>
      <c r="C27" s="13">
        <v>-105282.8</v>
      </c>
      <c r="D27" s="45">
        <f>C27/C7*100</f>
        <v>-0.50948013367768263</v>
      </c>
      <c r="E27" s="13">
        <v>-223727.3</v>
      </c>
      <c r="F27" s="45">
        <f>E27/E7*100</f>
        <v>-1.1082366411241944</v>
      </c>
      <c r="G27" s="46">
        <f t="shared" si="10"/>
        <v>-118444.49999999999</v>
      </c>
      <c r="H27" s="14">
        <f t="shared" si="3"/>
        <v>212.50128226073014</v>
      </c>
    </row>
    <row r="28" spans="1:8" x14ac:dyDescent="0.2">
      <c r="C28" s="19"/>
      <c r="D28" s="19"/>
      <c r="E28" s="19"/>
      <c r="F28" s="19"/>
      <c r="G28" s="19"/>
      <c r="H28" s="19"/>
    </row>
  </sheetData>
  <autoFilter ref="A6:D20"/>
  <mergeCells count="7">
    <mergeCell ref="G4:G5"/>
    <mergeCell ref="H4:H5"/>
    <mergeCell ref="A2:H2"/>
    <mergeCell ref="A4:A5"/>
    <mergeCell ref="B4:B5"/>
    <mergeCell ref="C4:D4"/>
    <mergeCell ref="E4:F4"/>
  </mergeCells>
  <pageMargins left="0" right="0" top="0" bottom="0.19685039370078741" header="0" footer="0.11811023622047245"/>
  <pageSetup paperSize="9" scale="92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Lobach IA.</cp:lastModifiedBy>
  <cp:lastPrinted>2016-09-06T11:48:55Z</cp:lastPrinted>
  <dcterms:created xsi:type="dcterms:W3CDTF">2016-06-14T14:48:33Z</dcterms:created>
  <dcterms:modified xsi:type="dcterms:W3CDTF">2016-09-23T12:13:09Z</dcterms:modified>
</cp:coreProperties>
</file>